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PRIOR4BKsol" sheetId="1" r:id="rId1"/>
  </sheets>
  <definedNames>
    <definedName name="_xlnm.Print_Area" localSheetId="0">'PRIOR4BKsol'!$A$1:$O$35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<sst xmlns="http://schemas.openxmlformats.org/spreadsheetml/2006/main" count="116" uniqueCount="27">
  <si>
    <t>FCFS</t>
  </si>
  <si>
    <t>Station1</t>
  </si>
  <si>
    <t>critical</t>
  </si>
  <si>
    <t>Days</t>
  </si>
  <si>
    <t>DD</t>
  </si>
  <si>
    <t>Process</t>
  </si>
  <si>
    <t>Due</t>
  </si>
  <si>
    <t>ratio</t>
  </si>
  <si>
    <t>Endtime</t>
  </si>
  <si>
    <t>Late</t>
  </si>
  <si>
    <t>Job</t>
  </si>
  <si>
    <t>SEQ</t>
  </si>
  <si>
    <t>time</t>
  </si>
  <si>
    <t>Date</t>
  </si>
  <si>
    <t>A</t>
  </si>
  <si>
    <t>C</t>
  </si>
  <si>
    <t>B</t>
  </si>
  <si>
    <t>E</t>
  </si>
  <si>
    <t>D</t>
  </si>
  <si>
    <t>F</t>
  </si>
  <si>
    <t>-</t>
  </si>
  <si>
    <t>End</t>
  </si>
  <si>
    <t>Avg. Completion time =</t>
  </si>
  <si>
    <t>Avg. Job Lateness =</t>
  </si>
  <si>
    <t>Avg.# Jobs at center =</t>
  </si>
  <si>
    <t>SPT</t>
  </si>
  <si>
    <t>C/R =DD/PT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</si>
</sst>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"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fill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showOutlineSymbols="0" zoomScale="87" zoomScaleNormal="87" workbookViewId="0" topLeftCell="A1">
      <selection activeCell="H25" sqref="H25"/>
    </sheetView>
  </sheetViews>
  <sheetFormatPr defaultColWidth="8.796875" defaultRowHeight="15"/>
  <cols>
    <col min="1" max="1" width="5.69921875" style="0" customWidth="1"/>
    <col min="2" max="2" width="4.69921875" style="0" customWidth="1"/>
    <col min="3" max="16384" width="9.69921875" style="0" customWidth="1"/>
  </cols>
  <sheetData>
    <row r="1" spans="1:15" ht="13.5" customHeight="1">
      <c r="A1" s="6" t="s">
        <v>0</v>
      </c>
      <c r="B1" s="4"/>
      <c r="C1" s="2" t="s">
        <v>1</v>
      </c>
      <c r="D1" s="4"/>
      <c r="E1" s="2" t="s">
        <v>2</v>
      </c>
      <c r="F1" s="2" t="s">
        <v>1</v>
      </c>
      <c r="G1" s="2" t="s">
        <v>3</v>
      </c>
      <c r="H1" s="4"/>
      <c r="I1" s="6" t="s">
        <v>4</v>
      </c>
      <c r="J1" s="4"/>
      <c r="K1" s="2" t="s">
        <v>1</v>
      </c>
      <c r="L1" s="4"/>
      <c r="M1" s="2" t="s">
        <v>2</v>
      </c>
      <c r="N1" s="2" t="s">
        <v>1</v>
      </c>
      <c r="O1" s="2" t="s">
        <v>3</v>
      </c>
    </row>
    <row r="2" spans="1:15" ht="13.5" customHeight="1">
      <c r="A2" s="4"/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K2" s="2" t="s">
        <v>5</v>
      </c>
      <c r="L2" s="2" t="s">
        <v>6</v>
      </c>
      <c r="M2" s="2" t="s">
        <v>7</v>
      </c>
      <c r="N2" s="2" t="s">
        <v>8</v>
      </c>
      <c r="O2" s="2" t="s">
        <v>9</v>
      </c>
    </row>
    <row r="3" spans="1:12" ht="13.5" customHeight="1">
      <c r="A3" s="2" t="s">
        <v>10</v>
      </c>
      <c r="B3" s="2" t="s">
        <v>11</v>
      </c>
      <c r="C3" s="2" t="s">
        <v>12</v>
      </c>
      <c r="D3" s="2" t="s">
        <v>13</v>
      </c>
      <c r="I3" s="2" t="s">
        <v>10</v>
      </c>
      <c r="J3" s="2" t="s">
        <v>11</v>
      </c>
      <c r="K3" s="2" t="s">
        <v>12</v>
      </c>
      <c r="L3" s="2" t="s">
        <v>13</v>
      </c>
    </row>
    <row r="4" ht="13.5" customHeight="1">
      <c r="A4" s="4"/>
    </row>
    <row r="5" spans="1:15" ht="13.5" customHeight="1">
      <c r="A5" s="2" t="s">
        <v>14</v>
      </c>
      <c r="B5" s="1">
        <v>1</v>
      </c>
      <c r="C5" s="1">
        <v>2</v>
      </c>
      <c r="D5" s="1">
        <v>7</v>
      </c>
      <c r="F5">
        <f>F4+C5</f>
        <v>2</v>
      </c>
      <c r="G5">
        <f>IF(F5&lt;D5,0,F5-D5)</f>
        <v>0</v>
      </c>
      <c r="I5" s="2" t="s">
        <v>15</v>
      </c>
      <c r="J5" s="1">
        <v>3</v>
      </c>
      <c r="K5" s="1">
        <f>$C$7</f>
        <v>4</v>
      </c>
      <c r="L5" s="1">
        <f>$D$7</f>
        <v>4</v>
      </c>
      <c r="N5">
        <f>N4+K5</f>
        <v>4</v>
      </c>
      <c r="O5">
        <f>IF(N5&lt;L5,0,N5-L5)</f>
        <v>0</v>
      </c>
    </row>
    <row r="6" spans="1:15" ht="13.5" customHeight="1">
      <c r="A6" s="2" t="s">
        <v>16</v>
      </c>
      <c r="B6" s="1">
        <v>2</v>
      </c>
      <c r="C6" s="1">
        <v>10</v>
      </c>
      <c r="D6" s="1">
        <v>16</v>
      </c>
      <c r="F6">
        <f>F5+C6</f>
        <v>12</v>
      </c>
      <c r="G6">
        <f>IF(F6&lt;D6,0,F6-D6)</f>
        <v>0</v>
      </c>
      <c r="I6" s="2" t="s">
        <v>14</v>
      </c>
      <c r="J6" s="1">
        <v>1</v>
      </c>
      <c r="K6" s="1">
        <f>$C$5</f>
        <v>2</v>
      </c>
      <c r="L6" s="1">
        <f>$D$5</f>
        <v>7</v>
      </c>
      <c r="N6">
        <f>N5+K6</f>
        <v>6</v>
      </c>
      <c r="O6">
        <f>IF(N6&lt;L6,0,N6-L6)</f>
        <v>0</v>
      </c>
    </row>
    <row r="7" spans="1:15" ht="13.5" customHeight="1">
      <c r="A7" s="2" t="s">
        <v>15</v>
      </c>
      <c r="B7" s="1">
        <v>3</v>
      </c>
      <c r="C7" s="1">
        <v>4</v>
      </c>
      <c r="D7" s="1">
        <v>4</v>
      </c>
      <c r="F7">
        <f>F6+C7</f>
        <v>16</v>
      </c>
      <c r="G7">
        <f>IF(F7&lt;D7,0,F7-D7)</f>
        <v>12</v>
      </c>
      <c r="I7" s="2" t="s">
        <v>17</v>
      </c>
      <c r="J7" s="1">
        <v>5</v>
      </c>
      <c r="K7" s="1">
        <f>$C$9</f>
        <v>5</v>
      </c>
      <c r="L7" s="1">
        <f>$D$9</f>
        <v>15</v>
      </c>
      <c r="N7">
        <f>N6+K7</f>
        <v>11</v>
      </c>
      <c r="O7">
        <f>IF(N7&lt;L7,0,N7-L7)</f>
        <v>0</v>
      </c>
    </row>
    <row r="8" spans="1:15" ht="13.5" customHeight="1">
      <c r="A8" s="2" t="s">
        <v>18</v>
      </c>
      <c r="B8" s="1">
        <v>4</v>
      </c>
      <c r="C8" s="1">
        <v>9</v>
      </c>
      <c r="D8" s="1">
        <v>17</v>
      </c>
      <c r="F8">
        <f>F7+C8</f>
        <v>25</v>
      </c>
      <c r="G8">
        <f>IF(F8&lt;D8,0,F8-D8)</f>
        <v>8</v>
      </c>
      <c r="I8" s="2" t="s">
        <v>16</v>
      </c>
      <c r="J8" s="1">
        <v>2</v>
      </c>
      <c r="K8" s="1">
        <f>$C$6</f>
        <v>10</v>
      </c>
      <c r="L8" s="1">
        <f>$D$6</f>
        <v>16</v>
      </c>
      <c r="N8">
        <f>N7+K8</f>
        <v>21</v>
      </c>
      <c r="O8">
        <f>IF(N8&lt;L8,0,N8-L8)</f>
        <v>5</v>
      </c>
    </row>
    <row r="9" spans="1:15" ht="13.5" customHeight="1">
      <c r="A9" s="2" t="s">
        <v>17</v>
      </c>
      <c r="B9" s="1">
        <v>5</v>
      </c>
      <c r="C9" s="1">
        <v>5</v>
      </c>
      <c r="D9" s="1">
        <v>15</v>
      </c>
      <c r="F9">
        <f>F8+C9</f>
        <v>30</v>
      </c>
      <c r="G9">
        <f>IF(F9&lt;D9,0,F9-D9)</f>
        <v>15</v>
      </c>
      <c r="I9" s="2" t="s">
        <v>18</v>
      </c>
      <c r="J9" s="1">
        <v>4</v>
      </c>
      <c r="K9" s="1">
        <f>$C$8</f>
        <v>9</v>
      </c>
      <c r="L9" s="1">
        <f>$D$8</f>
        <v>17</v>
      </c>
      <c r="N9">
        <f>N8+K9</f>
        <v>30</v>
      </c>
      <c r="O9">
        <f>IF(N9&lt;L9,0,N9-L9)</f>
        <v>13</v>
      </c>
    </row>
    <row r="10" spans="1:15" ht="13.5" customHeight="1">
      <c r="A10" s="2" t="s">
        <v>19</v>
      </c>
      <c r="B10" s="1">
        <v>6</v>
      </c>
      <c r="C10" s="1">
        <v>12</v>
      </c>
      <c r="D10" s="1">
        <v>18</v>
      </c>
      <c r="F10">
        <f>F9+C10</f>
        <v>42</v>
      </c>
      <c r="G10">
        <f>IF(F10&lt;D10,0,F10-D10)</f>
        <v>24</v>
      </c>
      <c r="I10" s="2" t="s">
        <v>19</v>
      </c>
      <c r="J10" s="1">
        <v>6</v>
      </c>
      <c r="K10" s="1">
        <f>$C$10</f>
        <v>12</v>
      </c>
      <c r="L10" s="1">
        <f>$D$10</f>
        <v>18</v>
      </c>
      <c r="N10">
        <f>N9+K10</f>
        <v>42</v>
      </c>
      <c r="O10">
        <f>IF(N10&lt;L10,0,N10-L10)</f>
        <v>24</v>
      </c>
    </row>
    <row r="11" spans="1:15" ht="13.5" customHeight="1">
      <c r="A11" s="4"/>
      <c r="C11" s="3" t="s">
        <v>20</v>
      </c>
      <c r="D11" s="3" t="s">
        <v>20</v>
      </c>
      <c r="E11" s="3" t="s">
        <v>20</v>
      </c>
      <c r="F11" s="3" t="s">
        <v>20</v>
      </c>
      <c r="G11" s="3" t="s">
        <v>20</v>
      </c>
      <c r="K11" s="3" t="s">
        <v>20</v>
      </c>
      <c r="L11" s="3" t="s">
        <v>20</v>
      </c>
      <c r="M11" s="3" t="s">
        <v>20</v>
      </c>
      <c r="N11" s="3" t="s">
        <v>20</v>
      </c>
      <c r="O11" s="3" t="s">
        <v>20</v>
      </c>
    </row>
    <row r="12" spans="1:15" ht="13.5" customHeight="1">
      <c r="A12" s="2" t="s">
        <v>21</v>
      </c>
      <c r="C12" s="1">
        <f>SUM(C5:C10)</f>
        <v>42</v>
      </c>
      <c r="F12">
        <f>SUM(F5:F11)</f>
        <v>127</v>
      </c>
      <c r="G12">
        <f>SUM(G5:G11)</f>
        <v>59</v>
      </c>
      <c r="I12" s="2" t="s">
        <v>21</v>
      </c>
      <c r="K12" s="1">
        <f>SUM(K5:K10)</f>
        <v>42</v>
      </c>
      <c r="N12">
        <f>SUM(N5:N11)</f>
        <v>114</v>
      </c>
      <c r="O12">
        <f>SUM(O5:O11)</f>
        <v>42</v>
      </c>
    </row>
    <row r="13" ht="13.5" customHeight="1">
      <c r="A13" s="4"/>
    </row>
    <row r="14" spans="1:14" ht="13.5" customHeight="1">
      <c r="A14" s="4"/>
      <c r="B14" s="1" t="s">
        <v>22</v>
      </c>
      <c r="F14">
        <f>F12/6</f>
        <v>21.166666666666668</v>
      </c>
      <c r="J14" s="1" t="s">
        <v>22</v>
      </c>
      <c r="N14">
        <f>N12/6</f>
        <v>19</v>
      </c>
    </row>
    <row r="15" spans="1:14" ht="13.5" customHeight="1">
      <c r="A15" s="4"/>
      <c r="B15" s="1" t="s">
        <v>23</v>
      </c>
      <c r="F15">
        <f>G12/6</f>
        <v>9.833333333333334</v>
      </c>
      <c r="J15" s="1" t="s">
        <v>23</v>
      </c>
      <c r="N15">
        <f>O12/6</f>
        <v>7</v>
      </c>
    </row>
    <row r="16" spans="1:14" ht="13.5" customHeight="1">
      <c r="A16" s="4"/>
      <c r="B16" s="1" t="s">
        <v>24</v>
      </c>
      <c r="F16">
        <f>F12/C12</f>
        <v>3.0238095238095237</v>
      </c>
      <c r="J16" s="1" t="s">
        <v>24</v>
      </c>
      <c r="N16">
        <f>N12/K12</f>
        <v>2.7142857142857144</v>
      </c>
    </row>
    <row r="17" spans="1:14" ht="13.5" customHeight="1">
      <c r="A17" s="4"/>
      <c r="F17" s="5"/>
      <c r="N17" s="5"/>
    </row>
    <row r="18" ht="13.5" customHeight="1">
      <c r="A18" s="4"/>
    </row>
    <row r="19" spans="1:15" ht="13.5" customHeight="1">
      <c r="A19" s="6" t="s">
        <v>25</v>
      </c>
      <c r="C19" s="2" t="s">
        <v>1</v>
      </c>
      <c r="E19" s="2" t="s">
        <v>2</v>
      </c>
      <c r="F19" s="2" t="s">
        <v>1</v>
      </c>
      <c r="G19" s="2" t="s">
        <v>3</v>
      </c>
      <c r="I19" s="6" t="s">
        <v>26</v>
      </c>
      <c r="K19" s="2" t="s">
        <v>1</v>
      </c>
      <c r="M19" s="2" t="s">
        <v>2</v>
      </c>
      <c r="N19" s="2" t="s">
        <v>1</v>
      </c>
      <c r="O19" s="2" t="s">
        <v>3</v>
      </c>
    </row>
    <row r="20" spans="1:15" ht="13.5" customHeight="1">
      <c r="A20" s="4"/>
      <c r="C20" s="2" t="s">
        <v>5</v>
      </c>
      <c r="D20" s="2" t="s">
        <v>6</v>
      </c>
      <c r="E20" s="2" t="s">
        <v>7</v>
      </c>
      <c r="F20" s="2" t="s">
        <v>8</v>
      </c>
      <c r="G20" s="2" t="s">
        <v>9</v>
      </c>
      <c r="K20" s="2" t="s">
        <v>5</v>
      </c>
      <c r="L20" s="2" t="s">
        <v>6</v>
      </c>
      <c r="M20" s="2" t="s">
        <v>7</v>
      </c>
      <c r="N20" s="2" t="s">
        <v>8</v>
      </c>
      <c r="O20" s="2" t="s">
        <v>9</v>
      </c>
    </row>
    <row r="21" spans="1:12" ht="13.5" customHeight="1">
      <c r="A21" s="2" t="s">
        <v>10</v>
      </c>
      <c r="B21" s="2" t="s">
        <v>11</v>
      </c>
      <c r="C21" s="2" t="s">
        <v>12</v>
      </c>
      <c r="D21" s="2" t="s">
        <v>13</v>
      </c>
      <c r="I21" s="2" t="s">
        <v>10</v>
      </c>
      <c r="J21" s="2" t="s">
        <v>11</v>
      </c>
      <c r="K21" s="2" t="s">
        <v>12</v>
      </c>
      <c r="L21" s="2" t="s">
        <v>13</v>
      </c>
    </row>
    <row r="22" ht="13.5" customHeight="1">
      <c r="A22" s="4"/>
    </row>
    <row r="23" spans="1:15" ht="13.5" customHeight="1">
      <c r="A23" s="2" t="s">
        <v>14</v>
      </c>
      <c r="B23" s="1">
        <v>1</v>
      </c>
      <c r="C23" s="1">
        <f>$C$5</f>
        <v>2</v>
      </c>
      <c r="D23" s="1">
        <f>$D$5</f>
        <v>7</v>
      </c>
      <c r="F23">
        <f>F22+C23</f>
        <v>2</v>
      </c>
      <c r="G23">
        <f>IF(F23&lt;D23,0,F23-D23)</f>
        <v>0</v>
      </c>
      <c r="I23" s="2" t="s">
        <v>15</v>
      </c>
      <c r="J23" s="1">
        <v>3</v>
      </c>
      <c r="K23" s="1">
        <f>$C$7</f>
        <v>4</v>
      </c>
      <c r="L23" s="1">
        <f>$D$7</f>
        <v>4</v>
      </c>
      <c r="M23">
        <f>L23/K23</f>
        <v>1</v>
      </c>
      <c r="N23">
        <f>N22+K23</f>
        <v>4</v>
      </c>
      <c r="O23">
        <f>IF(N23&lt;L23,0,N23-L23)</f>
        <v>0</v>
      </c>
    </row>
    <row r="24" spans="1:15" ht="13.5" customHeight="1">
      <c r="A24" s="2" t="s">
        <v>15</v>
      </c>
      <c r="B24" s="1">
        <v>3</v>
      </c>
      <c r="C24" s="1">
        <f>$C$7</f>
        <v>4</v>
      </c>
      <c r="D24" s="1">
        <f>$D$7</f>
        <v>4</v>
      </c>
      <c r="F24">
        <f>F23+C24</f>
        <v>6</v>
      </c>
      <c r="G24">
        <f>IF(F24&lt;D24,0,F24-D24)</f>
        <v>2</v>
      </c>
      <c r="I24" s="2" t="s">
        <v>19</v>
      </c>
      <c r="J24" s="1">
        <v>6</v>
      </c>
      <c r="K24" s="1">
        <f>$C$10</f>
        <v>12</v>
      </c>
      <c r="L24" s="1">
        <f>$D$10</f>
        <v>18</v>
      </c>
      <c r="M24">
        <f>L24/K24</f>
        <v>1.5</v>
      </c>
      <c r="N24">
        <f>N23+K24</f>
        <v>16</v>
      </c>
      <c r="O24">
        <f>IF(N24&lt;L24,0,N24-L24)</f>
        <v>0</v>
      </c>
    </row>
    <row r="25" spans="1:15" ht="13.5" customHeight="1">
      <c r="A25" s="2" t="s">
        <v>17</v>
      </c>
      <c r="B25" s="1">
        <v>5</v>
      </c>
      <c r="C25" s="1">
        <f>$C$9</f>
        <v>5</v>
      </c>
      <c r="D25" s="1">
        <f>$D$9</f>
        <v>15</v>
      </c>
      <c r="F25">
        <f>F24+C25</f>
        <v>11</v>
      </c>
      <c r="G25">
        <f>IF(F25&lt;D25,0,F25-D25)</f>
        <v>0</v>
      </c>
      <c r="I25" s="2" t="s">
        <v>16</v>
      </c>
      <c r="J25" s="1">
        <v>2</v>
      </c>
      <c r="K25" s="1">
        <f>$C$6</f>
        <v>10</v>
      </c>
      <c r="L25" s="1">
        <f>$D$6</f>
        <v>16</v>
      </c>
      <c r="M25">
        <f>L25/K25</f>
        <v>1.6</v>
      </c>
      <c r="N25">
        <f>N24+K25</f>
        <v>26</v>
      </c>
      <c r="O25">
        <f>IF(N25&lt;L25,0,N25-L25)</f>
        <v>10</v>
      </c>
    </row>
    <row r="26" spans="1:15" ht="13.5" customHeight="1">
      <c r="A26" s="2" t="s">
        <v>18</v>
      </c>
      <c r="B26" s="1">
        <v>4</v>
      </c>
      <c r="C26" s="1">
        <f>$C$8</f>
        <v>9</v>
      </c>
      <c r="D26" s="1">
        <f>$D$8</f>
        <v>17</v>
      </c>
      <c r="F26">
        <f>F25+C26</f>
        <v>20</v>
      </c>
      <c r="G26">
        <f>IF(F26&lt;D26,0,F26-D26)</f>
        <v>3</v>
      </c>
      <c r="I26" s="2" t="s">
        <v>18</v>
      </c>
      <c r="J26" s="1">
        <v>4</v>
      </c>
      <c r="K26" s="1">
        <f>$C$8</f>
        <v>9</v>
      </c>
      <c r="L26" s="1">
        <f>$D$8</f>
        <v>17</v>
      </c>
      <c r="M26">
        <f>L26/K26</f>
        <v>1.8888888888888888</v>
      </c>
      <c r="N26">
        <f>N25+K26</f>
        <v>35</v>
      </c>
      <c r="O26">
        <f>IF(N26&lt;L26,0,N26-L26)</f>
        <v>18</v>
      </c>
    </row>
    <row r="27" spans="1:15" ht="13.5" customHeight="1">
      <c r="A27" s="2" t="s">
        <v>16</v>
      </c>
      <c r="B27" s="1">
        <v>2</v>
      </c>
      <c r="C27" s="1">
        <f>$C$6</f>
        <v>10</v>
      </c>
      <c r="D27" s="1">
        <f>$D$6</f>
        <v>16</v>
      </c>
      <c r="F27">
        <f>F26+C27</f>
        <v>30</v>
      </c>
      <c r="G27">
        <f>IF(F27&lt;D27,0,F27-D27)</f>
        <v>14</v>
      </c>
      <c r="I27" s="2" t="s">
        <v>17</v>
      </c>
      <c r="J27" s="1">
        <v>5</v>
      </c>
      <c r="K27" s="1">
        <f>$C$9</f>
        <v>5</v>
      </c>
      <c r="L27" s="1">
        <f>$D$9</f>
        <v>15</v>
      </c>
      <c r="M27">
        <f>L27/K27</f>
        <v>3</v>
      </c>
      <c r="N27">
        <f>N26+K27</f>
        <v>40</v>
      </c>
      <c r="O27">
        <f>IF(N27&lt;L27,0,N27-L27)</f>
        <v>25</v>
      </c>
    </row>
    <row r="28" spans="1:15" ht="13.5" customHeight="1">
      <c r="A28" s="2" t="s">
        <v>19</v>
      </c>
      <c r="B28" s="1">
        <v>6</v>
      </c>
      <c r="C28" s="1">
        <f>$C$10</f>
        <v>12</v>
      </c>
      <c r="D28" s="1">
        <f>$D$10</f>
        <v>18</v>
      </c>
      <c r="F28">
        <f>F27+C28</f>
        <v>42</v>
      </c>
      <c r="G28">
        <f>IF(F28&lt;D28,0,F28-D28)</f>
        <v>24</v>
      </c>
      <c r="I28" s="2" t="s">
        <v>14</v>
      </c>
      <c r="J28" s="1">
        <v>1</v>
      </c>
      <c r="K28" s="1">
        <f>$C$5</f>
        <v>2</v>
      </c>
      <c r="L28" s="1">
        <f>$D$5</f>
        <v>7</v>
      </c>
      <c r="M28">
        <f>L28/K28</f>
        <v>3.5</v>
      </c>
      <c r="N28">
        <f>N27+K28</f>
        <v>42</v>
      </c>
      <c r="O28">
        <f>IF(N28&lt;L28,0,N28-L28)</f>
        <v>35</v>
      </c>
    </row>
    <row r="29" spans="1:15" ht="13.5" customHeight="1">
      <c r="A29" s="4"/>
      <c r="C29" s="3" t="s">
        <v>20</v>
      </c>
      <c r="D29" s="3" t="s">
        <v>20</v>
      </c>
      <c r="E29" s="3" t="s">
        <v>20</v>
      </c>
      <c r="F29" s="3" t="s">
        <v>20</v>
      </c>
      <c r="G29" s="3" t="s">
        <v>20</v>
      </c>
      <c r="K29" s="3" t="s">
        <v>20</v>
      </c>
      <c r="L29" s="3" t="s">
        <v>20</v>
      </c>
      <c r="M29" s="3" t="s">
        <v>20</v>
      </c>
      <c r="N29" s="3" t="s">
        <v>20</v>
      </c>
      <c r="O29" s="3" t="s">
        <v>20</v>
      </c>
    </row>
    <row r="30" spans="1:15" ht="13.5" customHeight="1">
      <c r="A30" s="2" t="s">
        <v>21</v>
      </c>
      <c r="C30" s="1">
        <f>SUM(C23:C28)</f>
        <v>42</v>
      </c>
      <c r="F30">
        <f>SUM(F23:F29)</f>
        <v>111</v>
      </c>
      <c r="G30">
        <f>SUM(G23:G29)</f>
        <v>43</v>
      </c>
      <c r="I30" s="2" t="s">
        <v>21</v>
      </c>
      <c r="K30" s="1">
        <f>SUM(K23:K28)</f>
        <v>42</v>
      </c>
      <c r="N30">
        <f>SUM(N23:N29)</f>
        <v>163</v>
      </c>
      <c r="O30">
        <f>SUM(O23:O29)</f>
        <v>88</v>
      </c>
    </row>
    <row r="31" ht="13.5" customHeight="1">
      <c r="A31" s="4"/>
    </row>
    <row r="32" spans="1:14" ht="13.5" customHeight="1">
      <c r="A32" s="4"/>
      <c r="B32" s="1" t="s">
        <v>22</v>
      </c>
      <c r="F32">
        <f>F30/6</f>
        <v>18.5</v>
      </c>
      <c r="J32" s="1" t="s">
        <v>22</v>
      </c>
      <c r="N32">
        <f>N30/6</f>
        <v>27.166666666666668</v>
      </c>
    </row>
    <row r="33" spans="1:14" ht="13.5" customHeight="1">
      <c r="A33" s="4"/>
      <c r="B33" s="1" t="s">
        <v>23</v>
      </c>
      <c r="F33">
        <f>G30/6</f>
        <v>7.166666666666667</v>
      </c>
      <c r="J33" s="1" t="s">
        <v>23</v>
      </c>
      <c r="N33">
        <f>O30/6</f>
        <v>14.666666666666666</v>
      </c>
    </row>
    <row r="34" spans="1:14" ht="13.5" customHeight="1">
      <c r="A34" s="4"/>
      <c r="B34" s="1" t="s">
        <v>24</v>
      </c>
      <c r="F34">
        <f>F30/C30</f>
        <v>2.642857142857143</v>
      </c>
      <c r="J34" s="1" t="s">
        <v>24</v>
      </c>
      <c r="N34">
        <f>N30/K30</f>
        <v>3.880952380952381</v>
      </c>
    </row>
    <row r="35" spans="1:14" ht="13.5" customHeight="1">
      <c r="A35" s="4"/>
      <c r="F35" s="5"/>
      <c r="N35" s="5"/>
    </row>
  </sheetData>
  <printOptions horizontalCentered="1" verticalCentered="1"/>
  <pageMargins left="0.5" right="0.5" top="0.5" bottom="0.5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 Banis</cp:lastModifiedBy>
  <dcterms:created xsi:type="dcterms:W3CDTF">2005-10-29T18:06:26Z</dcterms:created>
  <dcterms:modified xsi:type="dcterms:W3CDTF">2005-10-29T18:30:13Z</dcterms:modified>
  <cp:category/>
  <cp:version/>
  <cp:contentType/>
  <cp:contentStatus/>
</cp:coreProperties>
</file>